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9200" windowHeight="12120" activeTab="4"/>
  </bookViews>
  <sheets>
    <sheet name="Color Legend" sheetId="5" r:id="rId1"/>
    <sheet name="MPP June" sheetId="3" r:id="rId2"/>
    <sheet name="MPP July" sheetId="8" r:id="rId3"/>
    <sheet name="MPP August" sheetId="7" r:id="rId4"/>
    <sheet name="MPP Summer Total" sheetId="6" r:id="rId5"/>
  </sheets>
  <calcPr calcId="125725"/>
</workbook>
</file>

<file path=xl/calcChain.xml><?xml version="1.0" encoding="utf-8"?>
<calcChain xmlns="http://schemas.openxmlformats.org/spreadsheetml/2006/main">
  <c r="C30" i="6"/>
  <c r="C23"/>
  <c r="C19"/>
  <c r="H15"/>
  <c r="C10"/>
  <c r="C6"/>
  <c r="C15" s="1"/>
  <c r="E15" s="1"/>
  <c r="H23" i="8"/>
  <c r="H19"/>
  <c r="H19" i="6" s="1"/>
  <c r="C15" i="8"/>
  <c r="E15" s="1"/>
  <c r="J15" s="1"/>
  <c r="C34" s="1"/>
  <c r="E6"/>
  <c r="H6"/>
  <c r="H23" i="7"/>
  <c r="H19"/>
  <c r="C15"/>
  <c r="E15"/>
  <c r="J15" s="1"/>
  <c r="C34" s="1"/>
  <c r="E6"/>
  <c r="H6" s="1"/>
  <c r="H19" i="3"/>
  <c r="H23"/>
  <c r="H23" i="6" s="1"/>
  <c r="E6" i="3"/>
  <c r="J6" s="1"/>
  <c r="C15"/>
  <c r="E15"/>
  <c r="J15" s="1"/>
  <c r="J6" i="8"/>
  <c r="J6" i="7"/>
  <c r="H6" i="3"/>
  <c r="C34" l="1"/>
  <c r="C34" i="6" s="1"/>
  <c r="J15"/>
  <c r="E6"/>
  <c r="H6" l="1"/>
  <c r="J6"/>
</calcChain>
</file>

<file path=xl/sharedStrings.xml><?xml version="1.0" encoding="utf-8"?>
<sst xmlns="http://schemas.openxmlformats.org/spreadsheetml/2006/main" count="216" uniqueCount="54">
  <si>
    <t>MULTIPLE POSITION POLICY SUMMER ASSIGNMENTS REPORTING FORM</t>
  </si>
  <si>
    <t xml:space="preserve">Name:    </t>
  </si>
  <si>
    <t>Equals 1/9th permissible per month</t>
  </si>
  <si>
    <t>Permissible Summer Compensation from CUNY</t>
  </si>
  <si>
    <t>Annual Salary</t>
  </si>
  <si>
    <t>x</t>
  </si>
  <si>
    <t>3/9</t>
  </si>
  <si>
    <t>Equals Permissible Summer Compensation</t>
  </si>
  <si>
    <t xml:space="preserve">Line 1 and Line 2: If a faculty is reimbursed 1/9th of annual salary from a grant for work in a month (ie June), that is an </t>
  </si>
  <si>
    <t>1. Research Foundation Summer Grant Salary</t>
  </si>
  <si>
    <t>2. Summer Chair Assignment</t>
  </si>
  <si>
    <t>(Annual Salary</t>
  </si>
  <si>
    <t>/9) and /120)(.000925925)</t>
  </si>
  <si>
    <t>Equals Amount</t>
  </si>
  <si>
    <t>3. Summer Teaching Assignment</t>
  </si>
  <si>
    <t>4. Summer Non-Teaching Assignment</t>
  </si>
  <si>
    <t>5. Other CUNY Summer Employment</t>
  </si>
  <si>
    <t xml:space="preserve">Line 5: With the approval of the Chancellor or appropriate President: </t>
  </si>
  <si>
    <t>(including compensation from college foundation)</t>
  </si>
  <si>
    <t>college foundation compensation may exceed the 3/9ths limitation.</t>
  </si>
  <si>
    <t>6. Total Summer Compensation from CUNY</t>
  </si>
  <si>
    <t>June Total</t>
  </si>
  <si>
    <t>July Total</t>
  </si>
  <si>
    <t>August Total</t>
  </si>
  <si>
    <t>Summer Total</t>
  </si>
  <si>
    <t xml:space="preserve">Line 1 and Line 2: If a faculty is reimbursed 1/9th of annual salary from a grant for work in a month (ie July), that is an </t>
  </si>
  <si>
    <t>Enter Amount</t>
  </si>
  <si>
    <t>Enter Hours</t>
  </si>
  <si>
    <t>Enter Hourly Rate</t>
  </si>
  <si>
    <t>Enter # of hours worked</t>
  </si>
  <si>
    <t>Total Amount</t>
  </si>
  <si>
    <t>Research Foundation Summer Grant Salary or Summer Chair</t>
  </si>
  <si>
    <t>member's salary over the course of the 3 month period.</t>
  </si>
  <si>
    <t xml:space="preserve">assignments must be less than or equal to 3/9ths of the faculty </t>
  </si>
  <si>
    <t>Line 3 and Line 4: If, in a given month, 100% effort is devoted to</t>
  </si>
  <si>
    <t>Foundation Summer Grant Salary or Summer Chair</t>
  </si>
  <si>
    <t>and/or Non-Teaching Assignment for that month.</t>
  </si>
  <si>
    <t>If, in a given month, 100% effort is NOT devoted to Research</t>
  </si>
  <si>
    <t>Effort is determined by assignment period NOT payment dates.</t>
  </si>
  <si>
    <t>Assignment, then he/she is not eligible for a Summer Teaching</t>
  </si>
  <si>
    <t xml:space="preserve">                            Compensation during the annual leave period in the summer is limited to a maximum of 3/9ths of the faculty member's 
annual salary with the exception of approved college foundation compensation.</t>
  </si>
  <si>
    <t xml:space="preserve">indication that he/she is devoting 100% of effort in June to the grant. Therefore, with the exception of approved college foundation </t>
  </si>
  <si>
    <t>compensation, he/she would not be eligible for any other assignment during the month of June. Similar conditions apply to</t>
  </si>
  <si>
    <t>payment as a chairperson.</t>
  </si>
  <si>
    <t xml:space="preserve">Assignment, then the value of Summer Teaching and Non-Teaching </t>
  </si>
  <si>
    <t xml:space="preserve">with the exception of approved college foundation compensation. </t>
  </si>
  <si>
    <t>Line 6: Generally, the monthly total cannot exceed 1/9th of faculty member's annual salary,</t>
  </si>
  <si>
    <t>Refer to instructions above for detailed Line by Line rules.</t>
  </si>
  <si>
    <t xml:space="preserve">Line 1 and Line 2: If a faculty is reimbursed 1/9th of annual salary from a grant for work in a month (ie August), that is an </t>
  </si>
  <si>
    <t xml:space="preserve">indication that he/she is devoting 100% of effort in August to the grant. Therefore, with the exception of approved college foundation </t>
  </si>
  <si>
    <t>compensation, he/she would not be eligible for any other assignment during the month of August. Similar conditions apply to</t>
  </si>
  <si>
    <t xml:space="preserve">indication that he/she is devoting 100% of effort in July to the grant. Therefore, with the exception of approved college foundation </t>
  </si>
  <si>
    <t>compensation, he/she would not be eligible for any other assignment during the month of July. Similar conditions apply to</t>
  </si>
  <si>
    <t>Line 6: Generally, the summer total cannot exceed 3/9th of faculty member's annual salary,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</si>
</sst>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&quot;$&quot;#,##0.00"/>
  </numFmts>
  <fonts count="22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bgColor indexed="43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0"/>
      </left>
      <right/>
      <top style="thick">
        <color indexed="20"/>
      </top>
      <bottom style="thick">
        <color indexed="20"/>
      </bottom>
      <diagonal/>
    </border>
    <border>
      <left style="thick">
        <color indexed="20"/>
      </left>
      <right/>
      <top/>
      <bottom/>
      <diagonal/>
    </border>
    <border>
      <left/>
      <right style="thick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36"/>
      </right>
      <top/>
      <bottom/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ck">
        <color indexed="20"/>
      </right>
      <top style="thick">
        <color indexed="11"/>
      </top>
      <bottom style="thick">
        <color indexed="11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20"/>
      </top>
      <bottom style="thick">
        <color indexed="20"/>
      </bottom>
      <diagonal/>
    </border>
    <border>
      <left/>
      <right style="thick">
        <color indexed="20"/>
      </right>
      <top style="thick">
        <color indexed="20"/>
      </top>
      <bottom style="thick">
        <color indexed="20"/>
      </bottom>
      <diagonal/>
    </border>
    <border>
      <left/>
      <right/>
      <top style="thick">
        <color indexed="20"/>
      </top>
      <bottom/>
      <diagonal/>
    </border>
    <border>
      <left/>
      <right style="thick">
        <color indexed="20"/>
      </right>
      <top style="thick">
        <color indexed="20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20" fillId="0" borderId="14" xfId="0" applyFont="1" applyBorder="1"/>
    <xf numFmtId="0" fontId="20" fillId="0" borderId="15" xfId="0" applyFont="1" applyBorder="1"/>
    <xf numFmtId="0" fontId="20" fillId="0" borderId="0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20" fillId="0" borderId="0" xfId="0" applyFont="1" applyBorder="1" applyAlignment="1"/>
    <xf numFmtId="0" fontId="20" fillId="0" borderId="12" xfId="0" applyFont="1" applyBorder="1" applyAlignment="1"/>
    <xf numFmtId="0" fontId="6" fillId="0" borderId="0" xfId="0" applyFont="1" applyAlignment="1"/>
    <xf numFmtId="0" fontId="0" fillId="0" borderId="15" xfId="0" applyBorder="1"/>
    <xf numFmtId="0" fontId="6" fillId="0" borderId="0" xfId="0" applyFont="1"/>
    <xf numFmtId="0" fontId="6" fillId="0" borderId="0" xfId="0" applyFont="1" applyBorder="1" applyAlignment="1"/>
    <xf numFmtId="0" fontId="0" fillId="0" borderId="0" xfId="0" applyFill="1" applyBorder="1"/>
    <xf numFmtId="0" fontId="20" fillId="0" borderId="13" xfId="0" applyFont="1" applyBorder="1"/>
    <xf numFmtId="0" fontId="20" fillId="0" borderId="0" xfId="0" applyFont="1" applyAlignment="1"/>
    <xf numFmtId="0" fontId="20" fillId="0" borderId="12" xfId="0" applyFont="1" applyBorder="1"/>
    <xf numFmtId="0" fontId="20" fillId="0" borderId="0" xfId="0" applyFont="1"/>
    <xf numFmtId="49" fontId="20" fillId="24" borderId="16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20" fillId="0" borderId="21" xfId="0" applyNumberFormat="1" applyFont="1" applyFill="1" applyBorder="1"/>
    <xf numFmtId="0" fontId="20" fillId="25" borderId="21" xfId="0" applyFont="1" applyFill="1" applyBorder="1" applyProtection="1">
      <protection locked="0"/>
    </xf>
    <xf numFmtId="2" fontId="20" fillId="25" borderId="21" xfId="0" applyNumberFormat="1" applyFont="1" applyFill="1" applyBorder="1" applyProtection="1">
      <protection locked="0"/>
    </xf>
    <xf numFmtId="165" fontId="20" fillId="25" borderId="22" xfId="0" applyNumberFormat="1" applyFont="1" applyFill="1" applyBorder="1" applyProtection="1">
      <protection locked="0"/>
    </xf>
    <xf numFmtId="2" fontId="20" fillId="0" borderId="16" xfId="0" applyNumberFormat="1" applyFont="1" applyBorder="1"/>
    <xf numFmtId="0" fontId="0" fillId="0" borderId="23" xfId="0" applyBorder="1"/>
    <xf numFmtId="0" fontId="0" fillId="0" borderId="23" xfId="0" applyFill="1" applyBorder="1" applyAlignment="1">
      <alignment horizontal="center"/>
    </xf>
    <xf numFmtId="2" fontId="20" fillId="0" borderId="16" xfId="0" applyNumberFormat="1" applyFont="1" applyFill="1" applyBorder="1" applyProtection="1"/>
    <xf numFmtId="2" fontId="20" fillId="26" borderId="24" xfId="0" applyNumberFormat="1" applyFont="1" applyFill="1" applyBorder="1"/>
    <xf numFmtId="0" fontId="20" fillId="26" borderId="25" xfId="0" applyFont="1" applyFill="1" applyBorder="1"/>
    <xf numFmtId="0" fontId="20" fillId="26" borderId="26" xfId="0" applyFont="1" applyFill="1" applyBorder="1"/>
    <xf numFmtId="2" fontId="20" fillId="25" borderId="16" xfId="0" applyNumberFormat="1" applyFont="1" applyFill="1" applyBorder="1" applyProtection="1">
      <protection locked="0"/>
    </xf>
    <xf numFmtId="165" fontId="20" fillId="27" borderId="22" xfId="0" applyNumberFormat="1" applyFont="1" applyFill="1" applyBorder="1"/>
    <xf numFmtId="49" fontId="2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2" fontId="20" fillId="25" borderId="21" xfId="0" applyNumberFormat="1" applyFont="1" applyFill="1" applyBorder="1" applyProtection="1"/>
    <xf numFmtId="165" fontId="20" fillId="25" borderId="22" xfId="0" applyNumberFormat="1" applyFont="1" applyFill="1" applyBorder="1" applyProtection="1"/>
    <xf numFmtId="2" fontId="20" fillId="25" borderId="16" xfId="0" applyNumberFormat="1" applyFont="1" applyFill="1" applyBorder="1" applyProtection="1"/>
    <xf numFmtId="2" fontId="20" fillId="28" borderId="21" xfId="0" applyNumberFormat="1" applyFont="1" applyFill="1" applyBorder="1" applyProtection="1"/>
    <xf numFmtId="0" fontId="20" fillId="0" borderId="37" xfId="0" applyFont="1" applyBorder="1" applyAlignment="1">
      <alignment horizontal="center"/>
    </xf>
    <xf numFmtId="0" fontId="0" fillId="0" borderId="38" xfId="0" applyBorder="1" applyAlignment="1"/>
    <xf numFmtId="0" fontId="20" fillId="0" borderId="39" xfId="0" applyFont="1" applyBorder="1" applyAlignment="1">
      <alignment horizont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20" fillId="0" borderId="0" xfId="0" applyFont="1" applyBorder="1" applyAlignment="1">
      <alignment horizontal="center"/>
    </xf>
    <xf numFmtId="0" fontId="0" fillId="0" borderId="0" xfId="0" applyAlignment="1"/>
    <xf numFmtId="0" fontId="0" fillId="0" borderId="12" xfId="0" applyBorder="1" applyAlignment="1"/>
    <xf numFmtId="0" fontId="0" fillId="0" borderId="0" xfId="0" applyFill="1" applyBorder="1" applyAlignment="1"/>
    <xf numFmtId="0" fontId="0" fillId="0" borderId="0" xfId="0" applyBorder="1" applyAlignment="1"/>
    <xf numFmtId="49" fontId="2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165" fontId="20" fillId="27" borderId="27" xfId="0" applyNumberFormat="1" applyFont="1" applyFill="1" applyBorder="1" applyAlignment="1"/>
    <xf numFmtId="165" fontId="20" fillId="27" borderId="28" xfId="0" applyNumberFormat="1" applyFont="1" applyFill="1" applyBorder="1" applyAlignment="1"/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6" xfId="0" applyBorder="1" applyAlignment="1"/>
    <xf numFmtId="0" fontId="20" fillId="0" borderId="0" xfId="0" applyFont="1" applyBorder="1" applyAlignment="1"/>
    <xf numFmtId="0" fontId="20" fillId="0" borderId="0" xfId="0" applyFont="1" applyAlignment="1"/>
    <xf numFmtId="0" fontId="20" fillId="0" borderId="12" xfId="0" applyFont="1" applyBorder="1" applyAlignment="1"/>
    <xf numFmtId="2" fontId="20" fillId="0" borderId="29" xfId="0" applyNumberFormat="1" applyFont="1" applyBorder="1" applyAlignment="1"/>
    <xf numFmtId="2" fontId="20" fillId="0" borderId="30" xfId="0" applyNumberFormat="1" applyFont="1" applyBorder="1" applyAlignment="1"/>
    <xf numFmtId="49" fontId="0" fillId="0" borderId="31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0" fontId="0" fillId="0" borderId="34" xfId="0" applyBorder="1" applyAlignment="1"/>
    <xf numFmtId="0" fontId="0" fillId="0" borderId="35" xfId="0" applyBorder="1" applyAlignment="1"/>
    <xf numFmtId="164" fontId="20" fillId="0" borderId="29" xfId="0" applyNumberFormat="1" applyFont="1" applyBorder="1" applyAlignment="1"/>
    <xf numFmtId="164" fontId="20" fillId="0" borderId="30" xfId="0" applyNumberFormat="1" applyFont="1" applyBorder="1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83"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6</xdr:row>
      <xdr:rowOff>19051</xdr:rowOff>
    </xdr:from>
    <xdr:to>
      <xdr:col>5</xdr:col>
      <xdr:colOff>247650</xdr:colOff>
      <xdr:row>36</xdr:row>
      <xdr:rowOff>152401</xdr:rowOff>
    </xdr:to>
    <xdr:sp macro="" textlink="">
      <xdr:nvSpPr>
        <xdr:cNvPr id="2" name="TextBox 1"/>
        <xdr:cNvSpPr txBox="1"/>
      </xdr:nvSpPr>
      <xdr:spPr>
        <a:xfrm>
          <a:off x="200025" y="990601"/>
          <a:ext cx="3095625" cy="4991100"/>
        </a:xfrm>
        <a:prstGeom prst="rect">
          <a:avLst/>
        </a:prstGeom>
        <a:solidFill>
          <a:schemeClr val="lt1"/>
        </a:solidFill>
        <a:ln w="222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Calibri"/>
              <a:cs typeface="Calibri"/>
            </a:rPr>
            <a:t>COLOR CODING LEGEND</a:t>
          </a:r>
        </a:p>
        <a:p>
          <a:pPr algn="l" rtl="0">
            <a:defRPr sz="1000"/>
          </a:pPr>
          <a:endParaRPr lang="en-US" sz="1400" b="1" i="0" u="sng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•Complete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FF00"/>
              </a:solidFill>
              <a:latin typeface="Calibri"/>
              <a:cs typeface="Calibri"/>
            </a:rPr>
            <a:t>YELLOW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FF99"/>
              </a:solidFill>
              <a:latin typeface="Calibri"/>
              <a:cs typeface="Calibri"/>
            </a:rPr>
            <a:t>CELLS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 as necessary.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•Cell (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J6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)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CC99"/>
              </a:solidFill>
              <a:latin typeface="Calibri"/>
              <a:cs typeface="Calibri"/>
            </a:rPr>
            <a:t>SALMON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BLACK NUMBERS: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represents the value of  1/9th annual salary.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As determined by values entered or a calculated result, Cells will change color:</a:t>
          </a:r>
        </a:p>
        <a:p>
          <a:pPr algn="l" rtl="0">
            <a:defRPr sz="1000"/>
          </a:pPr>
          <a:endParaRPr lang="en-US" sz="1100" b="0" i="0" u="sng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8000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008000"/>
              </a:solidFill>
              <a:latin typeface="Calibri"/>
              <a:cs typeface="Calibri"/>
            </a:rPr>
            <a:t>BRIGHT GREEN CELL</a:t>
          </a:r>
          <a:r>
            <a:rPr lang="en-US" sz="1100" b="0" i="0" u="none" strike="noStrike" baseline="0">
              <a:ln>
                <a:solidFill>
                  <a:schemeClr val="tx1"/>
                </a:solidFill>
              </a:ln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Calibri"/>
              <a:cs typeface="Calibri"/>
            </a:rPr>
            <a:t>RED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or calculated 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EQUALS or is within pennies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of 1/9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CCFFCC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CCFFCC"/>
              </a:solidFill>
              <a:latin typeface="Calibri"/>
              <a:cs typeface="Calibri"/>
            </a:rPr>
            <a:t>LIGHT GREEN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008000"/>
              </a:solidFill>
              <a:latin typeface="Calibri"/>
              <a:cs typeface="Calibri"/>
            </a:rPr>
            <a:t>DARK GREEN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Amount entered or calculated  is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 LESS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than 1/9th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Calibri"/>
              <a:cs typeface="Calibri"/>
            </a:rPr>
            <a:t>RED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BLACK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in not valid. Total of RF Summer Grant Salary plus Summer Chair Assignment exceeds 1/9th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FF99CC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99CC"/>
              </a:solidFill>
              <a:latin typeface="Calibri"/>
              <a:cs typeface="Calibri"/>
            </a:rPr>
            <a:t>PINK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800080"/>
              </a:solidFill>
              <a:latin typeface="Calibri"/>
              <a:cs typeface="Calibri"/>
            </a:rPr>
            <a:t>PURPLE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or calculated  is 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GREATER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than 1/9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Cell (C30)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Total for the month: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Cells (C10)+(J14)+(H18)+(H22)+(C26)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4:C30"/>
  <sheetViews>
    <sheetView workbookViewId="0">
      <selection activeCell="G17" sqref="G17"/>
    </sheetView>
  </sheetViews>
  <sheetFormatPr defaultRowHeight="12.75"/>
  <sheetData>
    <row r="14" spans="3:3">
      <c r="C14" s="15"/>
    </row>
    <row r="15" spans="3:3">
      <c r="C15" s="17"/>
    </row>
    <row r="16" spans="3:3">
      <c r="C16" s="18"/>
    </row>
    <row r="29" spans="1:1">
      <c r="A29" s="23"/>
    </row>
    <row r="30" spans="1:1">
      <c r="A30" s="5"/>
    </row>
  </sheetData>
  <sheetProtection password="CD12" sheet="1" objects="1" scenarios="1" selectLockedCells="1" selectUnlockedCells="1"/>
  <phoneticPr fontId="19" type="noConversion"/>
  <pageMargins left="1.81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Q38"/>
  <sheetViews>
    <sheetView topLeftCell="A3" workbookViewId="0">
      <selection activeCell="B41" sqref="B41"/>
    </sheetView>
  </sheetViews>
  <sheetFormatPr defaultRowHeight="12.75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7" ht="29.25" customHeight="1" thickTop="1">
      <c r="A2" s="2"/>
      <c r="B2" s="51" t="s">
        <v>40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7">
      <c r="A3" s="2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7" ht="13.5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>
      <c r="A6" s="2"/>
      <c r="C6" s="31">
        <v>0</v>
      </c>
      <c r="D6" s="6"/>
      <c r="E6" s="71">
        <f>ROUND(C6*3/9,2)</f>
        <v>0</v>
      </c>
      <c r="F6" s="72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>
      <c r="A7" s="2"/>
      <c r="B7" s="20" t="s">
        <v>3</v>
      </c>
      <c r="C7" s="34" t="s">
        <v>4</v>
      </c>
      <c r="D7" s="8" t="s">
        <v>5</v>
      </c>
      <c r="E7" s="73" t="s">
        <v>6</v>
      </c>
      <c r="F7" s="74"/>
      <c r="G7" s="5"/>
      <c r="H7" s="66" t="s">
        <v>7</v>
      </c>
      <c r="I7" s="75"/>
      <c r="J7" s="76"/>
      <c r="K7" s="76"/>
      <c r="L7" s="67"/>
      <c r="M7" s="5"/>
      <c r="N7" s="4"/>
    </row>
    <row r="8" spans="1:17" ht="9.75" customHeight="1" thickTop="1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>
      <c r="A10" s="2"/>
      <c r="C10" s="32">
        <v>0</v>
      </c>
      <c r="D10" s="9"/>
      <c r="E10" s="10"/>
      <c r="F10" s="59" t="s">
        <v>8</v>
      </c>
      <c r="G10" s="60"/>
      <c r="H10" s="60"/>
      <c r="I10" s="60"/>
      <c r="J10" s="60"/>
      <c r="K10" s="60"/>
      <c r="L10" s="60"/>
      <c r="M10" s="60"/>
      <c r="N10" s="61"/>
    </row>
    <row r="11" spans="1:17" ht="14.25" thickTop="1" thickBot="1">
      <c r="A11" s="2"/>
      <c r="B11" s="20" t="s">
        <v>9</v>
      </c>
      <c r="C11" s="35" t="s">
        <v>26</v>
      </c>
      <c r="D11" s="9"/>
      <c r="E11" s="10"/>
      <c r="F11" s="59" t="s">
        <v>41</v>
      </c>
      <c r="G11" s="60"/>
      <c r="H11" s="60"/>
      <c r="I11" s="60"/>
      <c r="J11" s="60"/>
      <c r="K11" s="60"/>
      <c r="L11" s="60"/>
      <c r="M11" s="60"/>
      <c r="N11" s="61"/>
    </row>
    <row r="12" spans="1:17" ht="13.5" customHeight="1" thickTop="1">
      <c r="A12" s="2"/>
      <c r="B12" s="9"/>
      <c r="C12" s="5"/>
      <c r="D12" s="9"/>
      <c r="E12" s="10"/>
      <c r="F12" s="59" t="s">
        <v>42</v>
      </c>
      <c r="G12" s="60"/>
      <c r="H12" s="60"/>
      <c r="I12" s="60"/>
      <c r="J12" s="60"/>
      <c r="K12" s="60"/>
      <c r="L12" s="60"/>
      <c r="M12" s="60"/>
      <c r="N12" s="61"/>
    </row>
    <row r="13" spans="1:17" ht="13.5" customHeight="1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>
      <c r="A15" s="2"/>
      <c r="C15" s="36">
        <f>C6</f>
        <v>0</v>
      </c>
      <c r="D15" s="6"/>
      <c r="E15" s="77">
        <f>C15*0.000925925</f>
        <v>0</v>
      </c>
      <c r="F15" s="78"/>
      <c r="G15" s="5"/>
      <c r="H15" s="40">
        <v>0</v>
      </c>
      <c r="I15" s="5"/>
      <c r="J15" s="62">
        <f>TRUNC(E15*H15,2)</f>
        <v>0</v>
      </c>
      <c r="K15" s="63"/>
      <c r="M15" s="13"/>
      <c r="N15" s="14"/>
      <c r="Q15" s="15"/>
    </row>
    <row r="16" spans="1:17" ht="14.25" thickTop="1" thickBot="1">
      <c r="A16" s="2"/>
      <c r="B16" s="20" t="s">
        <v>10</v>
      </c>
      <c r="C16" s="34" t="s">
        <v>11</v>
      </c>
      <c r="D16" s="16"/>
      <c r="E16" s="64" t="s">
        <v>12</v>
      </c>
      <c r="F16" s="65"/>
      <c r="G16" s="9" t="s">
        <v>5</v>
      </c>
      <c r="H16" s="34" t="s">
        <v>29</v>
      </c>
      <c r="I16" s="5"/>
      <c r="J16" s="66" t="s">
        <v>13</v>
      </c>
      <c r="K16" s="67"/>
      <c r="M16" s="13"/>
      <c r="N16" s="14"/>
      <c r="Q16" s="17"/>
    </row>
    <row r="17" spans="1:17" ht="9.75" customHeight="1" thickTop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>
      <c r="A19" s="2"/>
      <c r="C19" s="31">
        <v>0</v>
      </c>
      <c r="D19" s="57"/>
      <c r="E19" s="58"/>
      <c r="F19" s="31">
        <v>0</v>
      </c>
      <c r="G19" s="5"/>
      <c r="H19" s="41">
        <f>ROUND(C19*F19,2)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>
      <c r="A20" s="2"/>
      <c r="B20" s="20" t="s">
        <v>14</v>
      </c>
      <c r="C20" s="34" t="s">
        <v>27</v>
      </c>
      <c r="D20" s="68" t="s">
        <v>5</v>
      </c>
      <c r="E20" s="68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>
      <c r="A23" s="2"/>
      <c r="C23" s="31">
        <v>0</v>
      </c>
      <c r="D23" s="57"/>
      <c r="E23" s="58"/>
      <c r="F23" s="31">
        <v>0</v>
      </c>
      <c r="G23" s="9" t="s">
        <v>5</v>
      </c>
      <c r="H23" s="41">
        <f>ROUND(C23*F23,2)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>
      <c r="A24" s="2"/>
      <c r="B24" s="20" t="s">
        <v>15</v>
      </c>
      <c r="C24" s="34" t="s">
        <v>27</v>
      </c>
      <c r="D24" s="68" t="s">
        <v>5</v>
      </c>
      <c r="E24" s="68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>
      <c r="A30" s="2"/>
      <c r="B30" s="20" t="s">
        <v>16</v>
      </c>
      <c r="C30" s="32">
        <v>0</v>
      </c>
      <c r="D30" s="9" t="s">
        <v>5</v>
      </c>
      <c r="E30" s="5"/>
      <c r="F30" s="68" t="s">
        <v>17</v>
      </c>
      <c r="G30" s="69"/>
      <c r="H30" s="69"/>
      <c r="I30" s="69"/>
      <c r="J30" s="69"/>
      <c r="K30" s="69"/>
      <c r="L30" s="69"/>
      <c r="M30" s="69"/>
      <c r="N30" s="70"/>
    </row>
    <row r="31" spans="1:17" ht="14.25" thickTop="1" thickBot="1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>
      <c r="A34" s="2"/>
      <c r="B34" s="7" t="s">
        <v>20</v>
      </c>
      <c r="C34" s="29">
        <f>C10+J15+H19+H23+C30</f>
        <v>0</v>
      </c>
      <c r="D34" s="5"/>
      <c r="E34" s="5"/>
      <c r="F34" s="24" t="s">
        <v>21</v>
      </c>
      <c r="G34" s="5"/>
      <c r="H34" s="13" t="s">
        <v>46</v>
      </c>
      <c r="I34" s="21"/>
      <c r="J34" s="21"/>
      <c r="K34" s="21"/>
      <c r="L34" s="21"/>
      <c r="M34" s="21"/>
      <c r="N34" s="14"/>
      <c r="O34" s="5"/>
    </row>
    <row r="35" spans="1:15" ht="14.25" thickTop="1" thickBot="1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>
      <c r="A36" s="2"/>
      <c r="B36" s="5"/>
      <c r="C36" s="11"/>
      <c r="D36" s="5"/>
      <c r="E36" s="5"/>
      <c r="H36" s="23" t="s">
        <v>47</v>
      </c>
      <c r="N36" s="25"/>
    </row>
    <row r="37" spans="1:15" ht="13.5" thickBo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/>
  </sheetData>
  <sheetProtection password="CD12" sheet="1"/>
  <mergeCells count="18">
    <mergeCell ref="D23:E23"/>
    <mergeCell ref="D20:E20"/>
    <mergeCell ref="F30:N30"/>
    <mergeCell ref="E6:F6"/>
    <mergeCell ref="E7:F7"/>
    <mergeCell ref="H7:L7"/>
    <mergeCell ref="D24:E24"/>
    <mergeCell ref="E15:F15"/>
    <mergeCell ref="B1:N1"/>
    <mergeCell ref="B2:N2"/>
    <mergeCell ref="B3:N3"/>
    <mergeCell ref="D19:E19"/>
    <mergeCell ref="F10:N10"/>
    <mergeCell ref="F11:N11"/>
    <mergeCell ref="F12:N12"/>
    <mergeCell ref="J15:K15"/>
    <mergeCell ref="E16:F16"/>
    <mergeCell ref="J16:K16"/>
  </mergeCells>
  <phoneticPr fontId="19" type="noConversion"/>
  <conditionalFormatting sqref="H23 H19">
    <cfRule type="cellIs" dxfId="82" priority="10" stopIfTrue="1" operator="between">
      <formula>0.01</formula>
      <formula>$J$6</formula>
    </cfRule>
  </conditionalFormatting>
  <conditionalFormatting sqref="H15">
    <cfRule type="expression" dxfId="81" priority="1" stopIfTrue="1">
      <formula>($C$10+$J$15)&gt;$J$6</formula>
    </cfRule>
    <cfRule type="cellIs" dxfId="80" priority="12" stopIfTrue="1" operator="equal">
      <formula>120</formula>
    </cfRule>
  </conditionalFormatting>
  <conditionalFormatting sqref="J15:K15">
    <cfRule type="expression" dxfId="79" priority="2" stopIfTrue="1">
      <formula>($C$10+$J$15)&gt;$J$6</formula>
    </cfRule>
    <cfRule type="cellIs" dxfId="78" priority="13" stopIfTrue="1" operator="between">
      <formula>0.01</formula>
      <formula>($J$6-0.05)</formula>
    </cfRule>
    <cfRule type="cellIs" dxfId="77" priority="14" stopIfTrue="1" operator="greaterThan">
      <formula>$J$6</formula>
    </cfRule>
    <cfRule type="cellIs" dxfId="65" priority="15" stopIfTrue="1" operator="between">
      <formula>($J$6-0.05)</formula>
      <formula>($J$6)</formula>
    </cfRule>
  </conditionalFormatting>
  <conditionalFormatting sqref="C10">
    <cfRule type="cellIs" dxfId="76" priority="6" stopIfTrue="1" operator="greaterThan">
      <formula>$J$6</formula>
    </cfRule>
    <cfRule type="cellIs" dxfId="75" priority="16" stopIfTrue="1" operator="equal">
      <formula>$J$6</formula>
    </cfRule>
    <cfRule type="cellIs" dxfId="74" priority="17" stopIfTrue="1" operator="between">
      <formula>0.01</formula>
      <formula>$J$6</formula>
    </cfRule>
  </conditionalFormatting>
  <conditionalFormatting sqref="C34">
    <cfRule type="cellIs" dxfId="73" priority="3" stopIfTrue="1" operator="greaterThan">
      <formula>$J$6</formula>
    </cfRule>
    <cfRule type="cellIs" dxfId="72" priority="19" stopIfTrue="1" operator="lessThan">
      <formula>$J$6</formula>
    </cfRule>
    <cfRule type="cellIs" dxfId="71" priority="21" stopIfTrue="1" operator="equal">
      <formula>$J$6</formula>
    </cfRule>
  </conditionalFormatting>
  <conditionalFormatting sqref="C30">
    <cfRule type="cellIs" dxfId="70" priority="7" stopIfTrue="1" operator="equal">
      <formula>$J$6</formula>
    </cfRule>
    <cfRule type="cellIs" dxfId="69" priority="22" stopIfTrue="1" operator="greaterThanOrEqual">
      <formula>0.01</formula>
    </cfRule>
  </conditionalFormatting>
  <conditionalFormatting sqref="H19 H23">
    <cfRule type="cellIs" dxfId="68" priority="9" stopIfTrue="1" operator="equal">
      <formula>$J$6</formula>
    </cfRule>
  </conditionalFormatting>
  <conditionalFormatting sqref="H19">
    <cfRule type="cellIs" dxfId="67" priority="5" stopIfTrue="1" operator="greaterThan">
      <formula>$J$6</formula>
    </cfRule>
  </conditionalFormatting>
  <conditionalFormatting sqref="H23">
    <cfRule type="cellIs" dxfId="66" priority="4" stopIfTrue="1" operator="greaterThan">
      <formula>$J$6</formula>
    </cfRule>
  </conditionalFormatting>
  <dataValidations count="6"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allowBlank="1" showInputMessage="1" showErrorMessage="1" promptTitle="Annual Salary" prompt="Enter the annual salary." sqref="C6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</dataValidations>
  <pageMargins left="0.2" right="0.2" top="0.45" bottom="1" header="0.2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Q38"/>
  <sheetViews>
    <sheetView workbookViewId="0">
      <selection activeCell="B5" sqref="B5"/>
    </sheetView>
  </sheetViews>
  <sheetFormatPr defaultRowHeight="12.75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7" ht="29.25" customHeight="1" thickTop="1">
      <c r="A2" s="2"/>
      <c r="B2" s="51" t="s">
        <v>40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7">
      <c r="A3" s="2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7" ht="13.5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>
      <c r="A6" s="2"/>
      <c r="C6" s="31">
        <v>0</v>
      </c>
      <c r="D6" s="6"/>
      <c r="E6" s="71">
        <f>ROUND(C6*3/9,2)</f>
        <v>0</v>
      </c>
      <c r="F6" s="72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>
      <c r="A7" s="2"/>
      <c r="B7" s="20" t="s">
        <v>3</v>
      </c>
      <c r="C7" s="34" t="s">
        <v>4</v>
      </c>
      <c r="D7" s="8" t="s">
        <v>5</v>
      </c>
      <c r="E7" s="73" t="s">
        <v>6</v>
      </c>
      <c r="F7" s="74"/>
      <c r="G7" s="5"/>
      <c r="H7" s="66" t="s">
        <v>7</v>
      </c>
      <c r="I7" s="75"/>
      <c r="J7" s="76"/>
      <c r="K7" s="76"/>
      <c r="L7" s="67"/>
      <c r="M7" s="5"/>
      <c r="N7" s="4"/>
    </row>
    <row r="8" spans="1:17" ht="9.75" customHeight="1" thickTop="1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>
      <c r="A10" s="2"/>
      <c r="C10" s="32">
        <v>0</v>
      </c>
      <c r="D10" s="9"/>
      <c r="E10" s="10"/>
      <c r="F10" s="59" t="s">
        <v>25</v>
      </c>
      <c r="G10" s="60"/>
      <c r="H10" s="60"/>
      <c r="I10" s="60"/>
      <c r="J10" s="60"/>
      <c r="K10" s="60"/>
      <c r="L10" s="60"/>
      <c r="M10" s="60"/>
      <c r="N10" s="61"/>
    </row>
    <row r="11" spans="1:17" ht="14.25" thickTop="1" thickBot="1">
      <c r="A11" s="2"/>
      <c r="B11" s="20" t="s">
        <v>9</v>
      </c>
      <c r="C11" s="35" t="s">
        <v>26</v>
      </c>
      <c r="D11" s="9"/>
      <c r="E11" s="10"/>
      <c r="F11" s="59" t="s">
        <v>51</v>
      </c>
      <c r="G11" s="60"/>
      <c r="H11" s="60"/>
      <c r="I11" s="60"/>
      <c r="J11" s="60"/>
      <c r="K11" s="60"/>
      <c r="L11" s="60"/>
      <c r="M11" s="60"/>
      <c r="N11" s="61"/>
    </row>
    <row r="12" spans="1:17" ht="13.5" customHeight="1" thickTop="1">
      <c r="A12" s="2"/>
      <c r="B12" s="9"/>
      <c r="C12" s="5"/>
      <c r="D12" s="9"/>
      <c r="E12" s="10"/>
      <c r="F12" s="59" t="s">
        <v>52</v>
      </c>
      <c r="G12" s="60"/>
      <c r="H12" s="60"/>
      <c r="I12" s="60"/>
      <c r="J12" s="60"/>
      <c r="K12" s="60"/>
      <c r="L12" s="60"/>
      <c r="M12" s="60"/>
      <c r="N12" s="61"/>
    </row>
    <row r="13" spans="1:17" ht="13.5" customHeight="1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>
      <c r="A15" s="2"/>
      <c r="C15" s="36">
        <f>C6</f>
        <v>0</v>
      </c>
      <c r="D15" s="6"/>
      <c r="E15" s="77">
        <f>C15*0.000925925</f>
        <v>0</v>
      </c>
      <c r="F15" s="78"/>
      <c r="G15" s="5"/>
      <c r="H15" s="40">
        <v>0</v>
      </c>
      <c r="I15" s="5"/>
      <c r="J15" s="62">
        <f>TRUNC(E15*H15,2)</f>
        <v>0</v>
      </c>
      <c r="K15" s="63"/>
      <c r="M15" s="13"/>
      <c r="N15" s="14"/>
      <c r="Q15" s="15"/>
    </row>
    <row r="16" spans="1:17" ht="14.25" thickTop="1" thickBot="1">
      <c r="A16" s="2"/>
      <c r="B16" s="20" t="s">
        <v>10</v>
      </c>
      <c r="C16" s="34" t="s">
        <v>11</v>
      </c>
      <c r="D16" s="16"/>
      <c r="E16" s="64" t="s">
        <v>12</v>
      </c>
      <c r="F16" s="65"/>
      <c r="G16" s="9" t="s">
        <v>5</v>
      </c>
      <c r="H16" s="34" t="s">
        <v>29</v>
      </c>
      <c r="I16" s="5"/>
      <c r="J16" s="66" t="s">
        <v>13</v>
      </c>
      <c r="K16" s="67"/>
      <c r="M16" s="13"/>
      <c r="N16" s="14"/>
      <c r="Q16" s="17"/>
    </row>
    <row r="17" spans="1:17" ht="9.75" customHeight="1" thickTop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>
      <c r="A19" s="2"/>
      <c r="C19" s="31">
        <v>0</v>
      </c>
      <c r="D19" s="57"/>
      <c r="E19" s="58"/>
      <c r="F19" s="31">
        <v>0</v>
      </c>
      <c r="G19" s="5"/>
      <c r="H19" s="41">
        <f>ROUND(C19*F19,2)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>
      <c r="A20" s="2"/>
      <c r="B20" s="20" t="s">
        <v>14</v>
      </c>
      <c r="C20" s="34" t="s">
        <v>27</v>
      </c>
      <c r="D20" s="68" t="s">
        <v>5</v>
      </c>
      <c r="E20" s="68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>
      <c r="A23" s="2"/>
      <c r="C23" s="31">
        <v>0</v>
      </c>
      <c r="D23" s="57"/>
      <c r="E23" s="58"/>
      <c r="F23" s="31">
        <v>0</v>
      </c>
      <c r="G23" s="9" t="s">
        <v>5</v>
      </c>
      <c r="H23" s="41">
        <f>ROUND(C23*F23,2)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>
      <c r="A24" s="2"/>
      <c r="B24" s="20" t="s">
        <v>15</v>
      </c>
      <c r="C24" s="34" t="s">
        <v>27</v>
      </c>
      <c r="D24" s="68" t="s">
        <v>5</v>
      </c>
      <c r="E24" s="68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>
      <c r="A30" s="2"/>
      <c r="B30" s="20" t="s">
        <v>16</v>
      </c>
      <c r="C30" s="32">
        <v>0</v>
      </c>
      <c r="D30" s="9" t="s">
        <v>5</v>
      </c>
      <c r="E30" s="5"/>
      <c r="F30" s="68" t="s">
        <v>17</v>
      </c>
      <c r="G30" s="69"/>
      <c r="H30" s="69"/>
      <c r="I30" s="69"/>
      <c r="J30" s="69"/>
      <c r="K30" s="69"/>
      <c r="L30" s="69"/>
      <c r="M30" s="69"/>
      <c r="N30" s="70"/>
    </row>
    <row r="31" spans="1:17" ht="14.25" thickTop="1" thickBot="1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>
      <c r="A34" s="2"/>
      <c r="B34" s="7" t="s">
        <v>20</v>
      </c>
      <c r="C34" s="29">
        <f>C10+J15+H19+H23+C30</f>
        <v>0</v>
      </c>
      <c r="D34" s="5"/>
      <c r="E34" s="5"/>
      <c r="F34" s="24" t="s">
        <v>22</v>
      </c>
      <c r="G34" s="5"/>
      <c r="H34" s="13" t="s">
        <v>46</v>
      </c>
      <c r="I34" s="21"/>
      <c r="J34" s="21"/>
      <c r="K34" s="21"/>
      <c r="L34" s="21"/>
      <c r="M34" s="21"/>
      <c r="N34" s="14"/>
      <c r="O34" s="5"/>
    </row>
    <row r="35" spans="1:15" ht="14.25" thickTop="1" thickBot="1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>
      <c r="A36" s="2"/>
      <c r="B36" s="5"/>
      <c r="C36" s="11"/>
      <c r="D36" s="5"/>
      <c r="E36" s="5"/>
      <c r="H36" s="23" t="s">
        <v>47</v>
      </c>
      <c r="N36" s="25"/>
    </row>
    <row r="37" spans="1:15" ht="13.5" thickBo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/>
  </sheetData>
  <sheetProtection password="CD12" sheet="1" objects="1" scenarios="1"/>
  <mergeCells count="18">
    <mergeCell ref="D23:E23"/>
    <mergeCell ref="D24:E24"/>
    <mergeCell ref="F30:N30"/>
    <mergeCell ref="F10:N10"/>
    <mergeCell ref="F11:N11"/>
    <mergeCell ref="F12:N12"/>
    <mergeCell ref="E15:F15"/>
    <mergeCell ref="J15:K15"/>
    <mergeCell ref="E16:F16"/>
    <mergeCell ref="J16:K16"/>
    <mergeCell ref="D19:E19"/>
    <mergeCell ref="D20:E20"/>
    <mergeCell ref="E7:F7"/>
    <mergeCell ref="H7:L7"/>
    <mergeCell ref="B1:N1"/>
    <mergeCell ref="B2:N2"/>
    <mergeCell ref="B3:N3"/>
    <mergeCell ref="E6:F6"/>
  </mergeCells>
  <phoneticPr fontId="19" type="noConversion"/>
  <conditionalFormatting sqref="H23 H19">
    <cfRule type="cellIs" dxfId="64" priority="22" stopIfTrue="1" operator="between">
      <formula>0.01</formula>
      <formula>$J$6</formula>
    </cfRule>
  </conditionalFormatting>
  <conditionalFormatting sqref="H15">
    <cfRule type="cellIs" dxfId="63" priority="21" stopIfTrue="1" operator="equal">
      <formula>120</formula>
    </cfRule>
  </conditionalFormatting>
  <conditionalFormatting sqref="J15:K15">
    <cfRule type="cellIs" dxfId="62" priority="18" stopIfTrue="1" operator="between">
      <formula>0.01</formula>
      <formula>($J$6-0.05)</formula>
    </cfRule>
    <cfRule type="cellIs" dxfId="61" priority="19" stopIfTrue="1" operator="greaterThan">
      <formula>$J$6</formula>
    </cfRule>
    <cfRule type="cellIs" dxfId="60" priority="20" stopIfTrue="1" operator="between">
      <formula>($J$6-0.05)</formula>
      <formula>($J$6)</formula>
    </cfRule>
  </conditionalFormatting>
  <conditionalFormatting sqref="C10">
    <cfRule type="cellIs" dxfId="59" priority="15" stopIfTrue="1" operator="greaterThan">
      <formula>$J$6</formula>
    </cfRule>
    <cfRule type="cellIs" dxfId="58" priority="16" stopIfTrue="1" operator="equal">
      <formula>$J$6</formula>
    </cfRule>
    <cfRule type="cellIs" dxfId="57" priority="17" stopIfTrue="1" operator="between">
      <formula>0.01</formula>
      <formula>$J$6</formula>
    </cfRule>
  </conditionalFormatting>
  <conditionalFormatting sqref="C34">
    <cfRule type="cellIs" dxfId="56" priority="12" stopIfTrue="1" operator="greaterThan">
      <formula>$J$6</formula>
    </cfRule>
    <cfRule type="cellIs" dxfId="55" priority="13" stopIfTrue="1" operator="lessThan">
      <formula>$J$6</formula>
    </cfRule>
    <cfRule type="cellIs" dxfId="54" priority="14" stopIfTrue="1" operator="equal">
      <formula>$J$6</formula>
    </cfRule>
  </conditionalFormatting>
  <conditionalFormatting sqref="C30">
    <cfRule type="cellIs" dxfId="53" priority="10" stopIfTrue="1" operator="equal">
      <formula>$J$6</formula>
    </cfRule>
    <cfRule type="cellIs" dxfId="52" priority="11" stopIfTrue="1" operator="greaterThanOrEqual">
      <formula>0.01</formula>
    </cfRule>
  </conditionalFormatting>
  <conditionalFormatting sqref="H19 H23">
    <cfRule type="cellIs" dxfId="51" priority="9" stopIfTrue="1" operator="equal">
      <formula>$J$6</formula>
    </cfRule>
  </conditionalFormatting>
  <conditionalFormatting sqref="H19">
    <cfRule type="cellIs" dxfId="50" priority="8" stopIfTrue="1" operator="greaterThan">
      <formula>$J$6</formula>
    </cfRule>
  </conditionalFormatting>
  <conditionalFormatting sqref="H23">
    <cfRule type="cellIs" dxfId="49" priority="7" stopIfTrue="1" operator="greaterThan">
      <formula>$J$6</formula>
    </cfRule>
  </conditionalFormatting>
  <conditionalFormatting sqref="H15">
    <cfRule type="expression" dxfId="48" priority="5" stopIfTrue="1">
      <formula>($C$10+$J$15)&gt;$J$6</formula>
    </cfRule>
    <cfRule type="cellIs" dxfId="47" priority="6" stopIfTrue="1" operator="equal">
      <formula>120</formula>
    </cfRule>
  </conditionalFormatting>
  <conditionalFormatting sqref="J15:K15">
    <cfRule type="expression" dxfId="46" priority="1" stopIfTrue="1">
      <formula>($C$10+$J$15)&gt;$J$6</formula>
    </cfRule>
    <cfRule type="cellIs" dxfId="45" priority="2" stopIfTrue="1" operator="between">
      <formula>0.01</formula>
      <formula>($J$6-0.05)</formula>
    </cfRule>
    <cfRule type="cellIs" dxfId="44" priority="3" stopIfTrue="1" operator="greaterThan">
      <formula>$J$6</formula>
    </cfRule>
    <cfRule type="cellIs" dxfId="43" priority="4" stopIfTrue="1" operator="between">
      <formula>($J$6-0.05)</formula>
      <formula>($J$6)</formula>
    </cfRule>
  </conditionalFormatting>
  <dataValidations count="6"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Annual Salary" prompt="Enter the annual salary." sqref="C6"/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</dataValidations>
  <pageMargins left="0.2" right="0.2" top="0.45" bottom="1" header="0.25" footer="0.5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FF"/>
  </sheetPr>
  <dimension ref="A1:Q38"/>
  <sheetViews>
    <sheetView workbookViewId="0">
      <selection activeCell="B5" sqref="B5"/>
    </sheetView>
  </sheetViews>
  <sheetFormatPr defaultRowHeight="12.75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7" ht="29.25" customHeight="1" thickTop="1">
      <c r="A2" s="2"/>
      <c r="B2" s="51" t="s">
        <v>40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7">
      <c r="A3" s="2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7" ht="13.5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>
      <c r="A6" s="2"/>
      <c r="C6" s="31">
        <v>0</v>
      </c>
      <c r="D6" s="6"/>
      <c r="E6" s="71">
        <f>ROUND(C6*3/9,2)</f>
        <v>0</v>
      </c>
      <c r="F6" s="72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>
      <c r="A7" s="2"/>
      <c r="B7" s="20" t="s">
        <v>3</v>
      </c>
      <c r="C7" s="34" t="s">
        <v>4</v>
      </c>
      <c r="D7" s="8" t="s">
        <v>5</v>
      </c>
      <c r="E7" s="73" t="s">
        <v>6</v>
      </c>
      <c r="F7" s="74"/>
      <c r="G7" s="5"/>
      <c r="H7" s="66" t="s">
        <v>7</v>
      </c>
      <c r="I7" s="75"/>
      <c r="J7" s="76"/>
      <c r="K7" s="76"/>
      <c r="L7" s="67"/>
      <c r="M7" s="5"/>
      <c r="N7" s="4"/>
    </row>
    <row r="8" spans="1:17" ht="9.75" customHeight="1" thickTop="1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>
      <c r="A10" s="2"/>
      <c r="C10" s="32">
        <v>0</v>
      </c>
      <c r="D10" s="9"/>
      <c r="E10" s="10"/>
      <c r="F10" s="59" t="s">
        <v>48</v>
      </c>
      <c r="G10" s="60"/>
      <c r="H10" s="60"/>
      <c r="I10" s="60"/>
      <c r="J10" s="60"/>
      <c r="K10" s="60"/>
      <c r="L10" s="60"/>
      <c r="M10" s="60"/>
      <c r="N10" s="61"/>
    </row>
    <row r="11" spans="1:17" ht="14.25" thickTop="1" thickBot="1">
      <c r="A11" s="2"/>
      <c r="B11" s="20" t="s">
        <v>9</v>
      </c>
      <c r="C11" s="35" t="s">
        <v>26</v>
      </c>
      <c r="D11" s="9"/>
      <c r="E11" s="10"/>
      <c r="F11" s="59" t="s">
        <v>49</v>
      </c>
      <c r="G11" s="60"/>
      <c r="H11" s="60"/>
      <c r="I11" s="60"/>
      <c r="J11" s="60"/>
      <c r="K11" s="60"/>
      <c r="L11" s="60"/>
      <c r="M11" s="60"/>
      <c r="N11" s="61"/>
    </row>
    <row r="12" spans="1:17" ht="13.5" customHeight="1" thickTop="1">
      <c r="A12" s="2"/>
      <c r="B12" s="9"/>
      <c r="C12" s="5"/>
      <c r="D12" s="9"/>
      <c r="E12" s="10"/>
      <c r="F12" s="59" t="s">
        <v>50</v>
      </c>
      <c r="G12" s="60"/>
      <c r="H12" s="60"/>
      <c r="I12" s="60"/>
      <c r="J12" s="60"/>
      <c r="K12" s="60"/>
      <c r="L12" s="60"/>
      <c r="M12" s="60"/>
      <c r="N12" s="61"/>
    </row>
    <row r="13" spans="1:17" ht="13.5" customHeight="1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>
      <c r="A15" s="2"/>
      <c r="C15" s="36">
        <f>C6</f>
        <v>0</v>
      </c>
      <c r="D15" s="6"/>
      <c r="E15" s="77">
        <f>C15*0.000925925</f>
        <v>0</v>
      </c>
      <c r="F15" s="78"/>
      <c r="G15" s="5"/>
      <c r="H15" s="40">
        <v>0</v>
      </c>
      <c r="I15" s="5"/>
      <c r="J15" s="62">
        <f>TRUNC(E15*H15,2)</f>
        <v>0</v>
      </c>
      <c r="K15" s="63"/>
      <c r="M15" s="13"/>
      <c r="N15" s="14"/>
      <c r="Q15" s="15"/>
    </row>
    <row r="16" spans="1:17" ht="14.25" thickTop="1" thickBot="1">
      <c r="A16" s="2"/>
      <c r="B16" s="20" t="s">
        <v>10</v>
      </c>
      <c r="C16" s="34" t="s">
        <v>11</v>
      </c>
      <c r="D16" s="16"/>
      <c r="E16" s="64" t="s">
        <v>12</v>
      </c>
      <c r="F16" s="65"/>
      <c r="G16" s="9" t="s">
        <v>5</v>
      </c>
      <c r="H16" s="34" t="s">
        <v>29</v>
      </c>
      <c r="I16" s="5"/>
      <c r="J16" s="66" t="s">
        <v>13</v>
      </c>
      <c r="K16" s="67"/>
      <c r="M16" s="13"/>
      <c r="N16" s="14"/>
      <c r="Q16" s="17"/>
    </row>
    <row r="17" spans="1:17" ht="9.75" customHeight="1" thickTop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>
      <c r="A19" s="2"/>
      <c r="C19" s="31">
        <v>0</v>
      </c>
      <c r="D19" s="57"/>
      <c r="E19" s="58"/>
      <c r="F19" s="31">
        <v>0</v>
      </c>
      <c r="G19" s="5"/>
      <c r="H19" s="41">
        <f>ROUND(C19*F19,2)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>
      <c r="A20" s="2"/>
      <c r="B20" s="20" t="s">
        <v>14</v>
      </c>
      <c r="C20" s="34" t="s">
        <v>27</v>
      </c>
      <c r="D20" s="68" t="s">
        <v>5</v>
      </c>
      <c r="E20" s="68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>
      <c r="A23" s="2"/>
      <c r="C23" s="31">
        <v>0</v>
      </c>
      <c r="D23" s="57"/>
      <c r="E23" s="58"/>
      <c r="F23" s="31">
        <v>0</v>
      </c>
      <c r="G23" s="9" t="s">
        <v>5</v>
      </c>
      <c r="H23" s="41">
        <f>ROUND(C23*F23,2)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>
      <c r="A24" s="2"/>
      <c r="B24" s="20" t="s">
        <v>15</v>
      </c>
      <c r="C24" s="34" t="s">
        <v>27</v>
      </c>
      <c r="D24" s="68" t="s">
        <v>5</v>
      </c>
      <c r="E24" s="68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>
      <c r="A30" s="2"/>
      <c r="B30" s="20" t="s">
        <v>16</v>
      </c>
      <c r="C30" s="32">
        <v>0</v>
      </c>
      <c r="D30" s="9" t="s">
        <v>5</v>
      </c>
      <c r="E30" s="5"/>
      <c r="F30" s="68" t="s">
        <v>17</v>
      </c>
      <c r="G30" s="69"/>
      <c r="H30" s="69"/>
      <c r="I30" s="69"/>
      <c r="J30" s="69"/>
      <c r="K30" s="69"/>
      <c r="L30" s="69"/>
      <c r="M30" s="69"/>
      <c r="N30" s="70"/>
    </row>
    <row r="31" spans="1:17" ht="14.25" thickTop="1" thickBot="1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>
      <c r="A34" s="2"/>
      <c r="B34" s="7" t="s">
        <v>20</v>
      </c>
      <c r="C34" s="29">
        <f>C10+J15+H19+H23+C30</f>
        <v>0</v>
      </c>
      <c r="D34" s="5"/>
      <c r="E34" s="5"/>
      <c r="F34" s="24" t="s">
        <v>23</v>
      </c>
      <c r="G34" s="5"/>
      <c r="H34" s="13" t="s">
        <v>46</v>
      </c>
      <c r="I34" s="21"/>
      <c r="J34" s="21"/>
      <c r="K34" s="21"/>
      <c r="L34" s="21"/>
      <c r="M34" s="21"/>
      <c r="N34" s="14"/>
      <c r="O34" s="5"/>
    </row>
    <row r="35" spans="1:15" ht="14.25" thickTop="1" thickBot="1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>
      <c r="A36" s="2"/>
      <c r="B36" s="5"/>
      <c r="C36" s="11"/>
      <c r="D36" s="5"/>
      <c r="E36" s="5"/>
      <c r="H36" s="23" t="s">
        <v>47</v>
      </c>
      <c r="N36" s="25"/>
    </row>
    <row r="37" spans="1:15" ht="13.5" thickBo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/>
  </sheetData>
  <sheetProtection password="CD12" sheet="1" objects="1" scenarios="1"/>
  <mergeCells count="18">
    <mergeCell ref="D23:E23"/>
    <mergeCell ref="D24:E24"/>
    <mergeCell ref="F30:N30"/>
    <mergeCell ref="F10:N10"/>
    <mergeCell ref="F11:N11"/>
    <mergeCell ref="F12:N12"/>
    <mergeCell ref="E15:F15"/>
    <mergeCell ref="J15:K15"/>
    <mergeCell ref="E16:F16"/>
    <mergeCell ref="J16:K16"/>
    <mergeCell ref="D19:E19"/>
    <mergeCell ref="D20:E20"/>
    <mergeCell ref="E7:F7"/>
    <mergeCell ref="H7:L7"/>
    <mergeCell ref="B1:N1"/>
    <mergeCell ref="B2:N2"/>
    <mergeCell ref="B3:N3"/>
    <mergeCell ref="E6:F6"/>
  </mergeCells>
  <phoneticPr fontId="19" type="noConversion"/>
  <conditionalFormatting sqref="H23 H19">
    <cfRule type="cellIs" dxfId="42" priority="26" stopIfTrue="1" operator="between">
      <formula>0.01</formula>
      <formula>$J$6</formula>
    </cfRule>
  </conditionalFormatting>
  <conditionalFormatting sqref="H15">
    <cfRule type="cellIs" dxfId="41" priority="25" stopIfTrue="1" operator="equal">
      <formula>120</formula>
    </cfRule>
  </conditionalFormatting>
  <conditionalFormatting sqref="J15:K15">
    <cfRule type="cellIs" dxfId="40" priority="22" stopIfTrue="1" operator="between">
      <formula>0.01</formula>
      <formula>($J$6-0.05)</formula>
    </cfRule>
    <cfRule type="cellIs" dxfId="39" priority="23" stopIfTrue="1" operator="greaterThan">
      <formula>$J$6</formula>
    </cfRule>
    <cfRule type="cellIs" dxfId="38" priority="24" stopIfTrue="1" operator="between">
      <formula>($J$6-0.05)</formula>
      <formula>($J$6)</formula>
    </cfRule>
  </conditionalFormatting>
  <conditionalFormatting sqref="C10">
    <cfRule type="cellIs" dxfId="37" priority="19" stopIfTrue="1" operator="greaterThan">
      <formula>$J$6</formula>
    </cfRule>
    <cfRule type="cellIs" dxfId="36" priority="20" stopIfTrue="1" operator="equal">
      <formula>$J$6</formula>
    </cfRule>
    <cfRule type="cellIs" dxfId="35" priority="21" stopIfTrue="1" operator="between">
      <formula>0.01</formula>
      <formula>$J$6</formula>
    </cfRule>
  </conditionalFormatting>
  <conditionalFormatting sqref="C34">
    <cfRule type="cellIs" dxfId="34" priority="16" stopIfTrue="1" operator="greaterThan">
      <formula>$J$6</formula>
    </cfRule>
    <cfRule type="cellIs" dxfId="33" priority="17" stopIfTrue="1" operator="lessThan">
      <formula>$J$6</formula>
    </cfRule>
    <cfRule type="cellIs" dxfId="32" priority="18" stopIfTrue="1" operator="equal">
      <formula>$J$6</formula>
    </cfRule>
  </conditionalFormatting>
  <conditionalFormatting sqref="C30">
    <cfRule type="cellIs" dxfId="31" priority="14" stopIfTrue="1" operator="equal">
      <formula>$J$6</formula>
    </cfRule>
    <cfRule type="cellIs" dxfId="30" priority="15" stopIfTrue="1" operator="greaterThanOrEqual">
      <formula>0.01</formula>
    </cfRule>
  </conditionalFormatting>
  <conditionalFormatting sqref="H19 H23">
    <cfRule type="cellIs" dxfId="29" priority="13" stopIfTrue="1" operator="equal">
      <formula>$J$6</formula>
    </cfRule>
  </conditionalFormatting>
  <conditionalFormatting sqref="H19">
    <cfRule type="cellIs" dxfId="28" priority="12" stopIfTrue="1" operator="greaterThan">
      <formula>$J$6</formula>
    </cfRule>
  </conditionalFormatting>
  <conditionalFormatting sqref="H23">
    <cfRule type="cellIs" dxfId="27" priority="11" stopIfTrue="1" operator="greaterThan">
      <formula>$J$6</formula>
    </cfRule>
  </conditionalFormatting>
  <conditionalFormatting sqref="H15">
    <cfRule type="cellIs" dxfId="26" priority="10" stopIfTrue="1" operator="equal">
      <formula>120</formula>
    </cfRule>
  </conditionalFormatting>
  <conditionalFormatting sqref="H15">
    <cfRule type="expression" dxfId="25" priority="8" stopIfTrue="1">
      <formula>($C$10+$J$15)&gt;$J$6</formula>
    </cfRule>
    <cfRule type="cellIs" dxfId="24" priority="9" stopIfTrue="1" operator="equal">
      <formula>120</formula>
    </cfRule>
  </conditionalFormatting>
  <conditionalFormatting sqref="J15:K15">
    <cfRule type="cellIs" dxfId="23" priority="5" stopIfTrue="1" operator="between">
      <formula>0.01</formula>
      <formula>($J$6-0.05)</formula>
    </cfRule>
    <cfRule type="cellIs" dxfId="22" priority="6" stopIfTrue="1" operator="greaterThan">
      <formula>$J$6</formula>
    </cfRule>
    <cfRule type="cellIs" dxfId="21" priority="7" stopIfTrue="1" operator="between">
      <formula>($J$6-0.05)</formula>
      <formula>($J$6)</formula>
    </cfRule>
  </conditionalFormatting>
  <conditionalFormatting sqref="J15:K15">
    <cfRule type="expression" dxfId="20" priority="1" stopIfTrue="1">
      <formula>($C$10+$J$15)&gt;$J$6</formula>
    </cfRule>
    <cfRule type="cellIs" dxfId="19" priority="2" stopIfTrue="1" operator="between">
      <formula>0.01</formula>
      <formula>($J$6-0.05)</formula>
    </cfRule>
    <cfRule type="cellIs" dxfId="18" priority="3" stopIfTrue="1" operator="greaterThan">
      <formula>$J$6</formula>
    </cfRule>
    <cfRule type="cellIs" dxfId="17" priority="4" stopIfTrue="1" operator="between">
      <formula>($J$6-0.05)</formula>
      <formula>($J$6)</formula>
    </cfRule>
  </conditionalFormatting>
  <dataValidations count="6"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allowBlank="1" showInputMessage="1" showErrorMessage="1" promptTitle="Annual Salary" prompt="Enter the annual salary." sqref="C6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</dataValidations>
  <pageMargins left="0.2" right="0.2" top="0.45" bottom="1" header="0.25" footer="0.5"/>
  <pageSetup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Q38"/>
  <sheetViews>
    <sheetView tabSelected="1" workbookViewId="0">
      <selection activeCell="D40" sqref="D40"/>
    </sheetView>
  </sheetViews>
  <sheetFormatPr defaultRowHeight="12.75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7" ht="29.25" customHeight="1" thickTop="1">
      <c r="A2" s="2"/>
      <c r="B2" s="51" t="s">
        <v>40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7">
      <c r="A3" s="2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7" ht="13.5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>
      <c r="A6" s="2"/>
      <c r="C6" s="45" t="b">
        <f>IF('MPP June'!C6&gt;0.01,'MPP June'!C6,IF('MPP July'!C6&gt;0.01,'MPP July'!C6,IF('MPP August'!C6&gt;0.01,'MPP August'!C6)))</f>
        <v>0</v>
      </c>
      <c r="D6" s="6"/>
      <c r="E6" s="71">
        <f>ROUND(C6*3/9,2)</f>
        <v>0</v>
      </c>
      <c r="F6" s="72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>
      <c r="A7" s="2"/>
      <c r="B7" s="20" t="s">
        <v>3</v>
      </c>
      <c r="C7" s="34" t="s">
        <v>4</v>
      </c>
      <c r="D7" s="8" t="s">
        <v>5</v>
      </c>
      <c r="E7" s="73" t="s">
        <v>6</v>
      </c>
      <c r="F7" s="74"/>
      <c r="G7" s="5"/>
      <c r="H7" s="66" t="s">
        <v>7</v>
      </c>
      <c r="I7" s="75"/>
      <c r="J7" s="76"/>
      <c r="K7" s="76"/>
      <c r="L7" s="67"/>
      <c r="M7" s="5"/>
      <c r="N7" s="4"/>
    </row>
    <row r="8" spans="1:17" ht="9.75" customHeight="1" thickTop="1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>
      <c r="A10" s="2"/>
      <c r="C10" s="46">
        <f>'MPP June'!C10+'MPP July'!C10+'MPP August'!C10</f>
        <v>0</v>
      </c>
      <c r="D10" s="9"/>
      <c r="E10" s="10"/>
      <c r="F10" s="59" t="s">
        <v>8</v>
      </c>
      <c r="G10" s="60"/>
      <c r="H10" s="60"/>
      <c r="I10" s="60"/>
      <c r="J10" s="60"/>
      <c r="K10" s="60"/>
      <c r="L10" s="60"/>
      <c r="M10" s="60"/>
      <c r="N10" s="61"/>
    </row>
    <row r="11" spans="1:17" ht="14.25" thickTop="1" thickBot="1">
      <c r="A11" s="2"/>
      <c r="B11" s="20" t="s">
        <v>9</v>
      </c>
      <c r="C11" s="35" t="s">
        <v>26</v>
      </c>
      <c r="D11" s="9"/>
      <c r="E11" s="10"/>
      <c r="F11" s="59" t="s">
        <v>41</v>
      </c>
      <c r="G11" s="60"/>
      <c r="H11" s="60"/>
      <c r="I11" s="60"/>
      <c r="J11" s="60"/>
      <c r="K11" s="60"/>
      <c r="L11" s="60"/>
      <c r="M11" s="60"/>
      <c r="N11" s="61"/>
    </row>
    <row r="12" spans="1:17" ht="13.5" customHeight="1" thickTop="1">
      <c r="A12" s="2"/>
      <c r="B12" s="9"/>
      <c r="C12" s="5"/>
      <c r="D12" s="9"/>
      <c r="E12" s="10"/>
      <c r="F12" s="59" t="s">
        <v>42</v>
      </c>
      <c r="G12" s="60"/>
      <c r="H12" s="60"/>
      <c r="I12" s="60"/>
      <c r="J12" s="60"/>
      <c r="K12" s="60"/>
      <c r="L12" s="60"/>
      <c r="M12" s="60"/>
      <c r="N12" s="61"/>
    </row>
    <row r="13" spans="1:17" ht="13.5" customHeight="1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>
      <c r="A15" s="2"/>
      <c r="C15" s="36" t="b">
        <f>C6</f>
        <v>0</v>
      </c>
      <c r="D15" s="6"/>
      <c r="E15" s="77">
        <f>C15*0.000925925</f>
        <v>0</v>
      </c>
      <c r="F15" s="78"/>
      <c r="G15" s="5"/>
      <c r="H15" s="47">
        <f>'MPP June'!H15+'MPP July'!H15+'MPP August'!H15</f>
        <v>0</v>
      </c>
      <c r="I15" s="5"/>
      <c r="J15" s="62">
        <f>'MPP June'!J15:K15+'MPP July'!J15:K15+'MPP August'!J15:K15</f>
        <v>0</v>
      </c>
      <c r="K15" s="63"/>
      <c r="M15" s="13"/>
      <c r="N15" s="14"/>
      <c r="Q15" s="15"/>
    </row>
    <row r="16" spans="1:17" ht="14.25" thickTop="1" thickBot="1">
      <c r="A16" s="2"/>
      <c r="B16" s="20" t="s">
        <v>10</v>
      </c>
      <c r="C16" s="34" t="s">
        <v>11</v>
      </c>
      <c r="D16" s="16"/>
      <c r="E16" s="64" t="s">
        <v>12</v>
      </c>
      <c r="F16" s="65"/>
      <c r="G16" s="9" t="s">
        <v>5</v>
      </c>
      <c r="H16" s="34" t="s">
        <v>29</v>
      </c>
      <c r="I16" s="5"/>
      <c r="J16" s="66" t="s">
        <v>13</v>
      </c>
      <c r="K16" s="67"/>
      <c r="M16" s="13"/>
      <c r="N16" s="14"/>
      <c r="Q16" s="17"/>
    </row>
    <row r="17" spans="1:17" ht="9.75" customHeight="1" thickTop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>
      <c r="A19" s="2"/>
      <c r="C19" s="45">
        <f>'MPP June'!C19+'MPP July'!C19+'MPP August'!C19</f>
        <v>0</v>
      </c>
      <c r="D19" s="57"/>
      <c r="E19" s="58"/>
      <c r="F19" s="48"/>
      <c r="G19" s="5"/>
      <c r="H19" s="41">
        <f>'MPP June'!H19+'MPP July'!H19+'MPP August'!H19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>
      <c r="A20" s="2"/>
      <c r="B20" s="20" t="s">
        <v>14</v>
      </c>
      <c r="C20" s="34" t="s">
        <v>27</v>
      </c>
      <c r="D20" s="68" t="s">
        <v>5</v>
      </c>
      <c r="E20" s="68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>
      <c r="A23" s="2"/>
      <c r="C23" s="45">
        <f>'MPP June'!C23+'MPP July'!C23+'MPP August'!C23</f>
        <v>0</v>
      </c>
      <c r="D23" s="57"/>
      <c r="E23" s="58"/>
      <c r="F23" s="48"/>
      <c r="G23" s="9" t="s">
        <v>5</v>
      </c>
      <c r="H23" s="41">
        <f>'MPP June'!H23+'MPP July'!H23+'MPP August'!H23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>
      <c r="A24" s="2"/>
      <c r="B24" s="20" t="s">
        <v>15</v>
      </c>
      <c r="C24" s="34" t="s">
        <v>27</v>
      </c>
      <c r="D24" s="68" t="s">
        <v>5</v>
      </c>
      <c r="E24" s="68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>
      <c r="A30" s="2"/>
      <c r="B30" s="20" t="s">
        <v>16</v>
      </c>
      <c r="C30" s="46">
        <f>'MPP June'!C30+'MPP July'!C30+'MPP August'!C30</f>
        <v>0</v>
      </c>
      <c r="D30" s="9" t="s">
        <v>5</v>
      </c>
      <c r="E30" s="5"/>
      <c r="F30" s="68" t="s">
        <v>17</v>
      </c>
      <c r="G30" s="69"/>
      <c r="H30" s="69"/>
      <c r="I30" s="69"/>
      <c r="J30" s="69"/>
      <c r="K30" s="69"/>
      <c r="L30" s="69"/>
      <c r="M30" s="69"/>
      <c r="N30" s="70"/>
    </row>
    <row r="31" spans="1:17" ht="14.25" thickTop="1" thickBot="1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>
      <c r="A34" s="2"/>
      <c r="B34" s="7" t="s">
        <v>20</v>
      </c>
      <c r="C34" s="29">
        <f>'MPP June'!C34+'MPP July'!C34+'MPP August'!C34</f>
        <v>0</v>
      </c>
      <c r="D34" s="5"/>
      <c r="E34" s="5"/>
      <c r="F34" s="24" t="s">
        <v>24</v>
      </c>
      <c r="G34" s="5"/>
      <c r="H34" s="13" t="s">
        <v>53</v>
      </c>
      <c r="I34" s="21"/>
      <c r="J34" s="21"/>
      <c r="K34" s="21"/>
      <c r="L34" s="21"/>
      <c r="M34" s="21"/>
      <c r="N34" s="14"/>
      <c r="O34" s="5"/>
    </row>
    <row r="35" spans="1:15" ht="14.25" thickTop="1" thickBot="1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>
      <c r="A36" s="2"/>
      <c r="B36" s="5"/>
      <c r="C36" s="11"/>
      <c r="D36" s="5"/>
      <c r="E36" s="5"/>
      <c r="H36" s="23" t="s">
        <v>47</v>
      </c>
      <c r="N36" s="25"/>
    </row>
    <row r="37" spans="1:15" ht="13.5" thickBo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/>
  </sheetData>
  <sheetProtection password="CD12" sheet="1" objects="1" scenarios="1"/>
  <mergeCells count="18">
    <mergeCell ref="D23:E23"/>
    <mergeCell ref="D24:E24"/>
    <mergeCell ref="F30:N30"/>
    <mergeCell ref="F10:N10"/>
    <mergeCell ref="F11:N11"/>
    <mergeCell ref="F12:N12"/>
    <mergeCell ref="E15:F15"/>
    <mergeCell ref="J15:K15"/>
    <mergeCell ref="E16:F16"/>
    <mergeCell ref="J16:K16"/>
    <mergeCell ref="D19:E19"/>
    <mergeCell ref="D20:E20"/>
    <mergeCell ref="E7:F7"/>
    <mergeCell ref="H7:L7"/>
    <mergeCell ref="B1:N1"/>
    <mergeCell ref="B2:N2"/>
    <mergeCell ref="B3:N3"/>
    <mergeCell ref="E6:F6"/>
  </mergeCells>
  <phoneticPr fontId="19" type="noConversion"/>
  <conditionalFormatting sqref="H23 H19">
    <cfRule type="cellIs" dxfId="16" priority="17" stopIfTrue="1" operator="between">
      <formula>0.01</formula>
      <formula>$H$6</formula>
    </cfRule>
  </conditionalFormatting>
  <conditionalFormatting sqref="H15">
    <cfRule type="cellIs" dxfId="15" priority="16" stopIfTrue="1" operator="equal">
      <formula>360</formula>
    </cfRule>
  </conditionalFormatting>
  <conditionalFormatting sqref="J15:K15">
    <cfRule type="expression" dxfId="14" priority="1" stopIfTrue="1">
      <formula>($C$10+$J$15)&gt;$H$6</formula>
    </cfRule>
    <cfRule type="cellIs" dxfId="13" priority="13" stopIfTrue="1" operator="between">
      <formula>0.01</formula>
      <formula>($H$6-0.05)</formula>
    </cfRule>
    <cfRule type="cellIs" dxfId="12" priority="14" stopIfTrue="1" operator="greaterThan">
      <formula>$H$6</formula>
    </cfRule>
    <cfRule type="cellIs" dxfId="0" priority="15" stopIfTrue="1" operator="between">
      <formula>($H$6-0.05)</formula>
      <formula>($H$6)</formula>
    </cfRule>
  </conditionalFormatting>
  <conditionalFormatting sqref="C10">
    <cfRule type="cellIs" dxfId="11" priority="10" stopIfTrue="1" operator="greaterThan">
      <formula>$H$6</formula>
    </cfRule>
    <cfRule type="cellIs" dxfId="10" priority="11" stopIfTrue="1" operator="equal">
      <formula>$H$6</formula>
    </cfRule>
    <cfRule type="cellIs" dxfId="9" priority="12" stopIfTrue="1" operator="between">
      <formula>0.01</formula>
      <formula>$H$6</formula>
    </cfRule>
  </conditionalFormatting>
  <conditionalFormatting sqref="C34">
    <cfRule type="cellIs" dxfId="8" priority="7" stopIfTrue="1" operator="greaterThan">
      <formula>$H$6</formula>
    </cfRule>
    <cfRule type="cellIs" dxfId="7" priority="8" stopIfTrue="1" operator="lessThan">
      <formula>$H$6</formula>
    </cfRule>
    <cfRule type="cellIs" dxfId="6" priority="9" stopIfTrue="1" operator="equal">
      <formula>$H$6</formula>
    </cfRule>
  </conditionalFormatting>
  <conditionalFormatting sqref="C30">
    <cfRule type="cellIs" dxfId="5" priority="5" stopIfTrue="1" operator="equal">
      <formula>$H$6</formula>
    </cfRule>
    <cfRule type="cellIs" dxfId="4" priority="6" stopIfTrue="1" operator="greaterThanOrEqual">
      <formula>0.01</formula>
    </cfRule>
  </conditionalFormatting>
  <conditionalFormatting sqref="H19 H23">
    <cfRule type="cellIs" dxfId="3" priority="4" stopIfTrue="1" operator="equal">
      <formula>$H$6</formula>
    </cfRule>
  </conditionalFormatting>
  <conditionalFormatting sqref="H19">
    <cfRule type="cellIs" dxfId="2" priority="3" stopIfTrue="1" operator="greaterThan">
      <formula>$H$6</formula>
    </cfRule>
  </conditionalFormatting>
  <conditionalFormatting sqref="H23">
    <cfRule type="cellIs" dxfId="1" priority="2" stopIfTrue="1" operator="greaterThan">
      <formula>$J$6</formula>
    </cfRule>
  </conditionalFormatting>
  <dataValidations count="6"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Annual Salary" prompt="Enter the annual salary." sqref="C6"/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</dataValidations>
  <pageMargins left="0.2" right="0.2" top="0.45" bottom="1" header="0.25" footer="0.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Color Legend</vt:lpstr>
      <vt:lpstr>MPP June</vt:lpstr>
      <vt:lpstr>MPP July</vt:lpstr>
      <vt:lpstr>MPP August</vt:lpstr>
      <vt:lpstr>MPP Summer Total</vt:lpstr>
    </vt:vector>
  </TitlesOfParts>
  <Company>CUNY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sazbh</dc:creator>
  <cp:lastModifiedBy>scooper</cp:lastModifiedBy>
  <cp:lastPrinted>2012-05-12T17:11:08Z</cp:lastPrinted>
  <dcterms:created xsi:type="dcterms:W3CDTF">2011-06-07T19:56:38Z</dcterms:created>
  <dcterms:modified xsi:type="dcterms:W3CDTF">2014-06-25T15:06:19Z</dcterms:modified>
</cp:coreProperties>
</file>